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7" i="1" l="1"/>
  <c r="T16" i="1"/>
  <c r="T15" i="1"/>
  <c r="T14" i="1"/>
  <c r="O16" i="1" l="1"/>
  <c r="O15" i="1"/>
  <c r="O14" i="1"/>
  <c r="O13" i="1"/>
  <c r="O12" i="1"/>
  <c r="O11" i="1"/>
  <c r="O10" i="1"/>
  <c r="O9" i="1"/>
  <c r="O8" i="1"/>
  <c r="O17" i="1" s="1"/>
  <c r="M16" i="1"/>
  <c r="M15" i="1"/>
  <c r="M11" i="1"/>
  <c r="M10" i="1"/>
  <c r="M9" i="1"/>
  <c r="M8" i="1"/>
  <c r="M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L17" i="1"/>
  <c r="K17" i="1"/>
  <c r="J17" i="1"/>
  <c r="I17" i="1"/>
  <c r="H17" i="1"/>
  <c r="H21" i="1"/>
  <c r="H24" i="1" s="1"/>
  <c r="L24" i="1" s="1"/>
  <c r="G17" i="1"/>
  <c r="G21" i="1" s="1"/>
  <c r="F17" i="1"/>
  <c r="F21" i="1"/>
  <c r="E17" i="1"/>
  <c r="E21" i="1"/>
  <c r="E24" i="1" s="1"/>
  <c r="I21" i="1"/>
  <c r="L21" i="1"/>
  <c r="I24" i="1"/>
  <c r="M24" i="1" s="1"/>
  <c r="F24" i="1"/>
  <c r="D18" i="1"/>
  <c r="K24" i="1" l="1"/>
  <c r="G24" i="1"/>
  <c r="K21" i="1"/>
  <c r="N17" i="1"/>
  <c r="N21" i="1" s="1"/>
  <c r="O21" i="1"/>
  <c r="O24" i="1" s="1"/>
  <c r="N24" i="1" s="1"/>
  <c r="M21" i="1"/>
</calcChain>
</file>

<file path=xl/sharedStrings.xml><?xml version="1.0" encoding="utf-8"?>
<sst xmlns="http://schemas.openxmlformats.org/spreadsheetml/2006/main" count="173" uniqueCount="106">
  <si>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</si>
  <si>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</si>
  <si>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</si>
  <si>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</si>
  <si>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</si>
  <si>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</si>
  <si>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</si>
  <si>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</si>
  <si>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</si>
  <si>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</si>
  <si>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</si>
  <si>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</si>
  <si>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</si>
  <si>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</si>
  <si>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</si>
  <si>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</si>
  <si>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</si>
  <si>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</si>
  <si>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</si>
  <si>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</si>
  <si>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</si>
  <si>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</si>
  <si>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</si>
  <si>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</si>
  <si>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</si>
  <si>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</si>
  <si>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</si>
  <si>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</si>
  <si>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</si>
  <si>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</si>
  <si>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</si>
  <si>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</si>
  <si>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</si>
  <si>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</si>
  <si>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</si>
  <si>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</si>
  <si>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</si>
  <si>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</si>
  <si>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</si>
  <si>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</si>
  <si>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</si>
  <si>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Mari Lehikoinen</t>
  </si>
  <si>
    <t>9.</t>
  </si>
  <si>
    <t>SiiPe</t>
  </si>
  <si>
    <t>8.</t>
  </si>
  <si>
    <t>play off</t>
  </si>
  <si>
    <t>6.</t>
  </si>
  <si>
    <t>ViU</t>
  </si>
  <si>
    <t>7.</t>
  </si>
  <si>
    <t>YJ</t>
  </si>
  <si>
    <t>puolivälierät</t>
  </si>
  <si>
    <t>YPJ</t>
  </si>
  <si>
    <t>11.</t>
  </si>
  <si>
    <t>superpesiskarsinta</t>
  </si>
  <si>
    <t>4.7.1968</t>
  </si>
  <si>
    <t>06.05. 1990  IT - SiiPe  27-2</t>
  </si>
  <si>
    <t xml:space="preserve">  21 v 10 kk   2 pv</t>
  </si>
  <si>
    <t>9.  ottelu</t>
  </si>
  <si>
    <t>2.  ottelu</t>
  </si>
  <si>
    <t>13.05. 1990  SiiPe - UPV  6-10</t>
  </si>
  <si>
    <t xml:space="preserve">  21 v 10 kk   9 pv</t>
  </si>
  <si>
    <t>10.06. 1990  Manse PP - SiiPe  9-17</t>
  </si>
  <si>
    <t xml:space="preserve">  21 v 11 kk   6 pv</t>
  </si>
  <si>
    <t>50.  ottelu</t>
  </si>
  <si>
    <t>24.05. 1992  YJ - SiiPe  8-6</t>
  </si>
  <si>
    <t xml:space="preserve">  23 v 10 kk 20 pv</t>
  </si>
  <si>
    <t>YJ = Ylihärmän Junkkarit  (1908)</t>
  </si>
  <si>
    <t>YPJ = Ylihärmän Pesis-Junkkarit  (1996)</t>
  </si>
  <si>
    <t>SiiPe = Siilinjärven Pesis  (1987)</t>
  </si>
  <si>
    <t>ViU = Viinijärven Urheilijat  (1914)</t>
  </si>
  <si>
    <t>L+T</t>
  </si>
  <si>
    <t>10.</t>
  </si>
  <si>
    <t>ykkössarja</t>
  </si>
  <si>
    <t>HP</t>
  </si>
  <si>
    <t>HP = Haminan Palloilijat  (1928)</t>
  </si>
  <si>
    <t>suomensarja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</si>
  <si>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</si>
  <si>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</si>
  <si>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</si>
  <si>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</si>
  <si>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</si>
  <si>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</si>
  <si>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</si>
  <si>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</si>
  <si>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</si>
  <si>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</si>
  <si>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</si>
  <si>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</si>
  <si>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</si>
  <si>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</si>
  <si>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LIITTO - LEHDISTÖ - KORTTI</t>
  </si>
  <si>
    <t>NAISET</t>
  </si>
  <si>
    <t>Tulos</t>
  </si>
  <si>
    <t xml:space="preserve">  KL-%</t>
  </si>
  <si>
    <t>Liitto</t>
  </si>
  <si>
    <t xml:space="preserve">  7-6</t>
  </si>
  <si>
    <t>Ikä ensimmäisessä ottelussa</t>
  </si>
  <si>
    <t>22 v  2 kk  25 pv</t>
  </si>
  <si>
    <t>06.07. 1985  Harjavalta</t>
  </si>
  <si>
    <t>Itä</t>
  </si>
  <si>
    <t>Inka-Leena Lylymäki</t>
  </si>
  <si>
    <t>08.06. 1991  Vihti</t>
  </si>
  <si>
    <t>12-1</t>
  </si>
  <si>
    <t xml:space="preserve">Jari Haapanen </t>
  </si>
  <si>
    <t>vai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</si>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</sst>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7" fillId="8" borderId="1" xfId="0" applyFont="1" applyFill="1" applyBorder="1" applyAlignment="1">
      <alignment vertical="top"/>
    </xf>
    <xf numFmtId="0" fontId="4" fillId="0" borderId="0" xfId="0" applyFont="1" applyFill="1"/>
    <xf numFmtId="0" fontId="5" fillId="0" borderId="0" xfId="0" applyFont="1" applyFill="1"/>
    <xf numFmtId="49" fontId="2" fillId="1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/>
    <xf numFmtId="49" fontId="6" fillId="3" borderId="7" xfId="0" applyNumberFormat="1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9" xfId="0" applyFont="1" applyFill="1" applyBorder="1"/>
    <xf numFmtId="0" fontId="2" fillId="2" borderId="10" xfId="0" applyFont="1" applyFill="1" applyBorder="1" applyAlignment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11" borderId="3" xfId="0" applyFont="1" applyFill="1" applyBorder="1" applyAlignment="1">
      <alignment horizontal="left"/>
    </xf>
    <xf numFmtId="49" fontId="2" fillId="11" borderId="3" xfId="0" applyNumberFormat="1" applyFont="1" applyFill="1" applyBorder="1" applyAlignment="1">
      <alignment horizontal="left"/>
    </xf>
    <xf numFmtId="165" fontId="2" fillId="11" borderId="3" xfId="1" applyNumberFormat="1" applyFont="1" applyFill="1" applyBorder="1" applyAlignment="1"/>
    <xf numFmtId="0" fontId="2" fillId="11" borderId="3" xfId="0" applyFont="1" applyFill="1" applyBorder="1" applyAlignment="1">
      <alignment horizontal="center"/>
    </xf>
    <xf numFmtId="165" fontId="2" fillId="11" borderId="3" xfId="0" applyNumberFormat="1" applyFont="1" applyFill="1" applyBorder="1" applyAlignment="1">
      <alignment horizontal="center"/>
    </xf>
    <xf numFmtId="0" fontId="2" fillId="11" borderId="3" xfId="0" applyFont="1" applyFill="1" applyBorder="1"/>
    <xf numFmtId="0" fontId="2" fillId="2" borderId="6" xfId="0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/>
    <xf numFmtId="0" fontId="2" fillId="10" borderId="3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165" fontId="2" fillId="10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9.710937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18" width="5.7109375" style="81" customWidth="1"/>
    <col min="19" max="19" width="5.7109375" style="80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41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7"/>
      <c r="N1" s="7"/>
      <c r="O1" s="7"/>
      <c r="P1" s="79"/>
      <c r="Q1" s="79"/>
      <c r="R1" s="7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70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88">
        <v>1986</v>
      </c>
      <c r="C4" s="88"/>
      <c r="D4" s="89" t="s">
        <v>73</v>
      </c>
      <c r="E4" s="88"/>
      <c r="F4" s="90" t="s">
        <v>75</v>
      </c>
      <c r="G4" s="91"/>
      <c r="H4" s="92"/>
      <c r="I4" s="88"/>
      <c r="J4" s="88"/>
      <c r="K4" s="88"/>
      <c r="L4" s="88"/>
      <c r="M4" s="88"/>
      <c r="N4" s="93"/>
      <c r="O4" s="25"/>
      <c r="P4" s="19"/>
      <c r="Q4" s="19"/>
      <c r="R4" s="19"/>
      <c r="S4" s="19"/>
      <c r="T4" s="25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2">
        <v>1987</v>
      </c>
      <c r="C5" s="82"/>
      <c r="D5" s="83" t="s">
        <v>73</v>
      </c>
      <c r="E5" s="82"/>
      <c r="F5" s="84" t="s">
        <v>72</v>
      </c>
      <c r="G5" s="85"/>
      <c r="H5" s="86"/>
      <c r="I5" s="82"/>
      <c r="J5" s="82"/>
      <c r="K5" s="82"/>
      <c r="L5" s="82"/>
      <c r="M5" s="82"/>
      <c r="N5" s="87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82">
        <v>1988</v>
      </c>
      <c r="C6" s="82"/>
      <c r="D6" s="83" t="s">
        <v>43</v>
      </c>
      <c r="E6" s="82"/>
      <c r="F6" s="84" t="s">
        <v>72</v>
      </c>
      <c r="G6" s="85"/>
      <c r="H6" s="86"/>
      <c r="I6" s="82"/>
      <c r="J6" s="82"/>
      <c r="K6" s="82"/>
      <c r="L6" s="82"/>
      <c r="M6" s="82"/>
      <c r="N6" s="87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82">
        <v>1989</v>
      </c>
      <c r="C7" s="82"/>
      <c r="D7" s="83" t="s">
        <v>43</v>
      </c>
      <c r="E7" s="82"/>
      <c r="F7" s="84" t="s">
        <v>72</v>
      </c>
      <c r="G7" s="85"/>
      <c r="H7" s="86"/>
      <c r="I7" s="82"/>
      <c r="J7" s="82"/>
      <c r="K7" s="82"/>
      <c r="L7" s="82"/>
      <c r="M7" s="82"/>
      <c r="N7" s="87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1990</v>
      </c>
      <c r="C8" s="43" t="s">
        <v>42</v>
      </c>
      <c r="D8" s="41" t="s">
        <v>43</v>
      </c>
      <c r="E8" s="27">
        <v>22</v>
      </c>
      <c r="F8" s="27">
        <v>0</v>
      </c>
      <c r="G8" s="27">
        <v>5</v>
      </c>
      <c r="H8" s="27">
        <v>33</v>
      </c>
      <c r="I8" s="27">
        <v>110</v>
      </c>
      <c r="J8" s="27">
        <v>80</v>
      </c>
      <c r="K8" s="27">
        <v>15</v>
      </c>
      <c r="L8" s="27">
        <v>10</v>
      </c>
      <c r="M8" s="27">
        <f>SUM(F8+G8)</f>
        <v>5</v>
      </c>
      <c r="N8" s="78">
        <v>0.59099999999999997</v>
      </c>
      <c r="O8" s="25">
        <f>PRODUCT(I8/N8)</f>
        <v>186.12521150592218</v>
      </c>
      <c r="P8" s="19"/>
      <c r="Q8" s="19"/>
      <c r="R8" s="19"/>
      <c r="S8" s="19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66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1991</v>
      </c>
      <c r="C9" s="43" t="s">
        <v>44</v>
      </c>
      <c r="D9" s="41" t="s">
        <v>43</v>
      </c>
      <c r="E9" s="27">
        <v>22</v>
      </c>
      <c r="F9" s="27">
        <v>0</v>
      </c>
      <c r="G9" s="27">
        <v>6</v>
      </c>
      <c r="H9" s="27">
        <v>33</v>
      </c>
      <c r="I9" s="27">
        <v>91</v>
      </c>
      <c r="J9" s="27">
        <v>54</v>
      </c>
      <c r="K9" s="27">
        <v>21</v>
      </c>
      <c r="L9" s="27">
        <v>10</v>
      </c>
      <c r="M9" s="27">
        <f>SUM(F9+G9)</f>
        <v>6</v>
      </c>
      <c r="N9" s="78">
        <v>0.55200000000000005</v>
      </c>
      <c r="O9" s="25">
        <f t="shared" ref="O9:O16" si="0">PRODUCT(I9/N9)</f>
        <v>164.8550724637681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>
        <v>1</v>
      </c>
      <c r="AG9" s="27"/>
      <c r="AH9" s="27"/>
      <c r="AI9" s="27"/>
      <c r="AJ9" s="27"/>
      <c r="AK9" s="66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1992</v>
      </c>
      <c r="C10" s="43" t="s">
        <v>44</v>
      </c>
      <c r="D10" s="41" t="s">
        <v>43</v>
      </c>
      <c r="E10" s="27">
        <v>22</v>
      </c>
      <c r="F10" s="27">
        <v>1</v>
      </c>
      <c r="G10" s="27">
        <v>4</v>
      </c>
      <c r="H10" s="27">
        <v>45</v>
      </c>
      <c r="I10" s="27">
        <v>89</v>
      </c>
      <c r="J10" s="27">
        <v>54</v>
      </c>
      <c r="K10" s="27">
        <v>20</v>
      </c>
      <c r="L10" s="27">
        <v>10</v>
      </c>
      <c r="M10" s="27">
        <f>SUM(F10+G10)</f>
        <v>5</v>
      </c>
      <c r="N10" s="78">
        <v>0.52700000000000002</v>
      </c>
      <c r="O10" s="25">
        <f t="shared" si="0"/>
        <v>168.88045540796963</v>
      </c>
      <c r="P10" s="19"/>
      <c r="Q10" s="19" t="s">
        <v>71</v>
      </c>
      <c r="R10" s="19"/>
      <c r="S10" s="19"/>
      <c r="T10" s="25"/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66" t="s">
        <v>45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1993</v>
      </c>
      <c r="C11" s="43" t="s">
        <v>46</v>
      </c>
      <c r="D11" s="41" t="s">
        <v>47</v>
      </c>
      <c r="E11" s="27">
        <v>5</v>
      </c>
      <c r="F11" s="27">
        <v>0</v>
      </c>
      <c r="G11" s="27">
        <v>1</v>
      </c>
      <c r="H11" s="27">
        <v>4</v>
      </c>
      <c r="I11" s="27">
        <v>10</v>
      </c>
      <c r="J11" s="27">
        <v>3</v>
      </c>
      <c r="K11" s="27">
        <v>3</v>
      </c>
      <c r="L11" s="27">
        <v>3</v>
      </c>
      <c r="M11" s="27">
        <f>SUM(F11+G11)</f>
        <v>1</v>
      </c>
      <c r="N11" s="78">
        <v>0.4</v>
      </c>
      <c r="O11" s="25">
        <f t="shared" si="0"/>
        <v>25</v>
      </c>
      <c r="P11" s="19"/>
      <c r="Q11" s="19"/>
      <c r="R11" s="19"/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66" t="s">
        <v>45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1994</v>
      </c>
      <c r="C12" s="43" t="s">
        <v>48</v>
      </c>
      <c r="D12" s="41" t="s">
        <v>49</v>
      </c>
      <c r="E12" s="27">
        <v>24</v>
      </c>
      <c r="F12" s="27">
        <v>0</v>
      </c>
      <c r="G12" s="27">
        <v>6</v>
      </c>
      <c r="H12" s="27">
        <v>19</v>
      </c>
      <c r="I12" s="27">
        <v>64</v>
      </c>
      <c r="J12" s="27">
        <v>29</v>
      </c>
      <c r="K12" s="27">
        <v>14</v>
      </c>
      <c r="L12" s="27">
        <v>15</v>
      </c>
      <c r="M12" s="27">
        <v>6</v>
      </c>
      <c r="N12" s="30">
        <v>0.45700000000000002</v>
      </c>
      <c r="O12" s="25">
        <f t="shared" si="0"/>
        <v>140.04376367614879</v>
      </c>
      <c r="P12" s="19"/>
      <c r="Q12" s="19"/>
      <c r="R12" s="19"/>
      <c r="S12" s="19"/>
      <c r="T12" s="25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66" t="s">
        <v>50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1995</v>
      </c>
      <c r="C13" s="43" t="s">
        <v>48</v>
      </c>
      <c r="D13" s="41" t="s">
        <v>49</v>
      </c>
      <c r="E13" s="27">
        <v>7</v>
      </c>
      <c r="F13" s="27">
        <v>0</v>
      </c>
      <c r="G13" s="27">
        <v>2</v>
      </c>
      <c r="H13" s="27">
        <v>2</v>
      </c>
      <c r="I13" s="27">
        <v>12</v>
      </c>
      <c r="J13" s="27">
        <v>7</v>
      </c>
      <c r="K13" s="27">
        <v>2</v>
      </c>
      <c r="L13" s="27">
        <v>1</v>
      </c>
      <c r="M13" s="27">
        <v>2</v>
      </c>
      <c r="N13" s="30">
        <v>0.52200000000000002</v>
      </c>
      <c r="O13" s="25">
        <f t="shared" si="0"/>
        <v>22.988505747126435</v>
      </c>
      <c r="P13" s="19"/>
      <c r="Q13" s="19"/>
      <c r="R13" s="19"/>
      <c r="S13" s="19"/>
      <c r="T13" s="25"/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66" t="s">
        <v>45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1996</v>
      </c>
      <c r="C14" s="43" t="s">
        <v>46</v>
      </c>
      <c r="D14" s="41" t="s">
        <v>49</v>
      </c>
      <c r="E14" s="27">
        <v>9</v>
      </c>
      <c r="F14" s="27">
        <v>0</v>
      </c>
      <c r="G14" s="27">
        <v>0</v>
      </c>
      <c r="H14" s="27">
        <v>1</v>
      </c>
      <c r="I14" s="27">
        <v>10</v>
      </c>
      <c r="J14" s="27">
        <v>8</v>
      </c>
      <c r="K14" s="27">
        <v>2</v>
      </c>
      <c r="L14" s="27">
        <v>0</v>
      </c>
      <c r="M14" s="27">
        <v>0</v>
      </c>
      <c r="N14" s="30">
        <v>0.435</v>
      </c>
      <c r="O14" s="25">
        <f t="shared" si="0"/>
        <v>22.988505747126435</v>
      </c>
      <c r="P14" s="19"/>
      <c r="Q14" s="19"/>
      <c r="R14" s="19"/>
      <c r="S14" s="19"/>
      <c r="T14" s="25" t="e">
        <f t="shared" ref="T14:T17" si="1">PRODUCT(L14/S14)</f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66" t="s">
        <v>45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1997</v>
      </c>
      <c r="C15" s="43" t="s">
        <v>46</v>
      </c>
      <c r="D15" s="41" t="s">
        <v>51</v>
      </c>
      <c r="E15" s="27">
        <v>24</v>
      </c>
      <c r="F15" s="27">
        <v>0</v>
      </c>
      <c r="G15" s="27">
        <v>8</v>
      </c>
      <c r="H15" s="27">
        <v>17</v>
      </c>
      <c r="I15" s="27">
        <v>69</v>
      </c>
      <c r="J15" s="27">
        <v>31</v>
      </c>
      <c r="K15" s="27">
        <v>19</v>
      </c>
      <c r="L15" s="27">
        <v>11</v>
      </c>
      <c r="M15" s="27">
        <f>PRODUCT(F15+G15)</f>
        <v>8</v>
      </c>
      <c r="N15" s="30">
        <v>0.47499999999999998</v>
      </c>
      <c r="O15" s="25">
        <f t="shared" si="0"/>
        <v>145.26315789473685</v>
      </c>
      <c r="P15" s="19"/>
      <c r="Q15" s="19"/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66" t="s">
        <v>45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1998</v>
      </c>
      <c r="C16" s="43" t="s">
        <v>52</v>
      </c>
      <c r="D16" s="41" t="s">
        <v>51</v>
      </c>
      <c r="E16" s="27">
        <v>22</v>
      </c>
      <c r="F16" s="27">
        <v>0</v>
      </c>
      <c r="G16" s="27">
        <v>2</v>
      </c>
      <c r="H16" s="27">
        <v>11</v>
      </c>
      <c r="I16" s="27">
        <v>55</v>
      </c>
      <c r="J16" s="27">
        <v>34</v>
      </c>
      <c r="K16" s="27">
        <v>10</v>
      </c>
      <c r="L16" s="27">
        <v>9</v>
      </c>
      <c r="M16" s="27">
        <f>PRODUCT(F16+G16)</f>
        <v>2</v>
      </c>
      <c r="N16" s="30">
        <v>0.45500000000000002</v>
      </c>
      <c r="O16" s="25">
        <f t="shared" si="0"/>
        <v>120.87912087912088</v>
      </c>
      <c r="P16" s="19"/>
      <c r="Q16" s="19"/>
      <c r="R16" s="19"/>
      <c r="S16" s="19"/>
      <c r="T16" s="25" t="e">
        <f t="shared" si="1"/>
        <v>#DIV/0!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61" t="s">
        <v>53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7" t="s">
        <v>9</v>
      </c>
      <c r="C17" s="18"/>
      <c r="D17" s="16"/>
      <c r="E17" s="19">
        <f t="shared" ref="E17:M17" si="2">SUM(E8:E16)</f>
        <v>157</v>
      </c>
      <c r="F17" s="19">
        <f t="shared" si="2"/>
        <v>1</v>
      </c>
      <c r="G17" s="19">
        <f t="shared" si="2"/>
        <v>34</v>
      </c>
      <c r="H17" s="19">
        <f t="shared" si="2"/>
        <v>165</v>
      </c>
      <c r="I17" s="19">
        <f t="shared" si="2"/>
        <v>510</v>
      </c>
      <c r="J17" s="19">
        <f t="shared" si="2"/>
        <v>300</v>
      </c>
      <c r="K17" s="19">
        <f t="shared" si="2"/>
        <v>106</v>
      </c>
      <c r="L17" s="19">
        <f t="shared" si="2"/>
        <v>69</v>
      </c>
      <c r="M17" s="19">
        <f t="shared" si="2"/>
        <v>35</v>
      </c>
      <c r="N17" s="31">
        <f>PRODUCT(I17/O17)</f>
        <v>0.51152239637207053</v>
      </c>
      <c r="O17" s="32">
        <f>SUM(O8:O16)</f>
        <v>997.02379332191913</v>
      </c>
      <c r="P17" s="19"/>
      <c r="Q17" s="19"/>
      <c r="R17" s="19"/>
      <c r="S17" s="19"/>
      <c r="T17" s="25" t="e">
        <f t="shared" si="1"/>
        <v>#DIV/0!</v>
      </c>
      <c r="U17" s="19">
        <f t="shared" ref="U17:AJ17" si="3">SUM(U8:U16)</f>
        <v>0</v>
      </c>
      <c r="V17" s="19">
        <f t="shared" si="3"/>
        <v>0</v>
      </c>
      <c r="W17" s="19">
        <f t="shared" si="3"/>
        <v>0</v>
      </c>
      <c r="X17" s="19">
        <f t="shared" si="3"/>
        <v>0</v>
      </c>
      <c r="Y17" s="19">
        <f t="shared" si="3"/>
        <v>0</v>
      </c>
      <c r="Z17" s="19">
        <f t="shared" si="3"/>
        <v>0</v>
      </c>
      <c r="AA17" s="19">
        <f t="shared" si="3"/>
        <v>0</v>
      </c>
      <c r="AB17" s="19">
        <f t="shared" si="3"/>
        <v>0</v>
      </c>
      <c r="AC17" s="19">
        <f t="shared" si="3"/>
        <v>0</v>
      </c>
      <c r="AD17" s="19">
        <f t="shared" si="3"/>
        <v>0</v>
      </c>
      <c r="AE17" s="19">
        <f t="shared" si="3"/>
        <v>0</v>
      </c>
      <c r="AF17" s="19">
        <f t="shared" si="3"/>
        <v>1</v>
      </c>
      <c r="AG17" s="19">
        <f t="shared" si="3"/>
        <v>0</v>
      </c>
      <c r="AH17" s="19">
        <f t="shared" si="3"/>
        <v>0</v>
      </c>
      <c r="AI17" s="19">
        <f t="shared" si="3"/>
        <v>0</v>
      </c>
      <c r="AJ17" s="19">
        <f t="shared" si="3"/>
        <v>0</v>
      </c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9" t="s">
        <v>2</v>
      </c>
      <c r="C18" s="33"/>
      <c r="D18" s="34">
        <f>SUM(F17:H17)+((I17-F17-G17)/3)+(E17/3)+(AE17*25)+(AF17*25)+(AG17*10)+(AH17*25)+(AI17*20)+(AJ17*15)</f>
        <v>435.66666666666669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6"/>
      <c r="AJ18" s="1"/>
      <c r="AK18" s="1"/>
      <c r="AL18" s="24"/>
      <c r="AM18" s="9"/>
      <c r="AN18" s="9"/>
      <c r="AO18" s="9"/>
      <c r="AP18" s="9"/>
      <c r="AQ18" s="9"/>
    </row>
    <row r="19" spans="1:43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38</v>
      </c>
      <c r="O20" s="25"/>
      <c r="P20" s="41" t="s">
        <v>33</v>
      </c>
      <c r="Q20" s="13"/>
      <c r="R20" s="13"/>
      <c r="S20" s="13"/>
      <c r="T20" s="42"/>
      <c r="U20" s="42"/>
      <c r="V20" s="42"/>
      <c r="W20" s="42"/>
      <c r="X20" s="42"/>
      <c r="Y20" s="13"/>
      <c r="Z20" s="13"/>
      <c r="AA20" s="42"/>
      <c r="AB20" s="42"/>
      <c r="AC20" s="42"/>
      <c r="AD20" s="13"/>
      <c r="AE20" s="13"/>
      <c r="AF20" s="13"/>
      <c r="AG20" s="13"/>
      <c r="AH20" s="13"/>
      <c r="AI20" s="13"/>
      <c r="AJ20" s="13"/>
      <c r="AK20" s="43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1" t="s">
        <v>17</v>
      </c>
      <c r="C21" s="13"/>
      <c r="D21" s="44"/>
      <c r="E21" s="27">
        <f>PRODUCT(E17)</f>
        <v>157</v>
      </c>
      <c r="F21" s="27">
        <f>PRODUCT(F17)</f>
        <v>1</v>
      </c>
      <c r="G21" s="27">
        <f>PRODUCT(G17)</f>
        <v>34</v>
      </c>
      <c r="H21" s="27">
        <f>PRODUCT(H17)</f>
        <v>165</v>
      </c>
      <c r="I21" s="27">
        <f>PRODUCT(I17)</f>
        <v>510</v>
      </c>
      <c r="J21" s="1"/>
      <c r="K21" s="45">
        <f>PRODUCT((F21+G21)/E21)</f>
        <v>0.22292993630573249</v>
      </c>
      <c r="L21" s="45">
        <f>PRODUCT(H21/E21)</f>
        <v>1.0509554140127388</v>
      </c>
      <c r="M21" s="45">
        <f>PRODUCT(I21/E21)</f>
        <v>3.2484076433121021</v>
      </c>
      <c r="N21" s="30">
        <f>PRODUCT(N17)</f>
        <v>0.51152239637207053</v>
      </c>
      <c r="O21" s="25">
        <f>PRODUCT(O17)</f>
        <v>997.02379332191913</v>
      </c>
      <c r="P21" s="46" t="s">
        <v>34</v>
      </c>
      <c r="Q21" s="47"/>
      <c r="R21" s="47"/>
      <c r="S21" s="48" t="s">
        <v>55</v>
      </c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9" t="s">
        <v>39</v>
      </c>
      <c r="AE21" s="48"/>
      <c r="AF21" s="48" t="s">
        <v>56</v>
      </c>
      <c r="AG21" s="48"/>
      <c r="AH21" s="48"/>
      <c r="AI21" s="48"/>
      <c r="AJ21" s="49"/>
      <c r="AK21" s="50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51" t="s">
        <v>18</v>
      </c>
      <c r="C22" s="52"/>
      <c r="D22" s="53"/>
      <c r="E22" s="27"/>
      <c r="F22" s="27"/>
      <c r="G22" s="27"/>
      <c r="H22" s="27"/>
      <c r="I22" s="27"/>
      <c r="J22" s="1"/>
      <c r="K22" s="45"/>
      <c r="L22" s="45"/>
      <c r="M22" s="45"/>
      <c r="N22" s="30"/>
      <c r="O22" s="25"/>
      <c r="P22" s="54" t="s">
        <v>35</v>
      </c>
      <c r="Q22" s="55"/>
      <c r="R22" s="55"/>
      <c r="S22" s="56" t="s">
        <v>61</v>
      </c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7" t="s">
        <v>57</v>
      </c>
      <c r="AE22" s="56"/>
      <c r="AF22" s="56" t="s">
        <v>62</v>
      </c>
      <c r="AG22" s="56"/>
      <c r="AH22" s="56"/>
      <c r="AI22" s="56"/>
      <c r="AJ22" s="57"/>
      <c r="AK22" s="58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9" t="s">
        <v>19</v>
      </c>
      <c r="C23" s="60"/>
      <c r="D23" s="61"/>
      <c r="E23" s="28"/>
      <c r="F23" s="28"/>
      <c r="G23" s="28"/>
      <c r="H23" s="28"/>
      <c r="I23" s="28"/>
      <c r="J23" s="1"/>
      <c r="K23" s="62"/>
      <c r="L23" s="62"/>
      <c r="M23" s="62"/>
      <c r="N23" s="63"/>
      <c r="O23" s="25"/>
      <c r="P23" s="54" t="s">
        <v>36</v>
      </c>
      <c r="Q23" s="55"/>
      <c r="R23" s="55"/>
      <c r="S23" s="56" t="s">
        <v>59</v>
      </c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7" t="s">
        <v>58</v>
      </c>
      <c r="AE23" s="56"/>
      <c r="AF23" s="56" t="s">
        <v>60</v>
      </c>
      <c r="AG23" s="56"/>
      <c r="AH23" s="56"/>
      <c r="AI23" s="56"/>
      <c r="AJ23" s="57"/>
      <c r="AK23" s="58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64" t="s">
        <v>20</v>
      </c>
      <c r="C24" s="65"/>
      <c r="D24" s="66"/>
      <c r="E24" s="19">
        <f>SUM(E21:E23)</f>
        <v>157</v>
      </c>
      <c r="F24" s="19">
        <f>SUM(F21:F23)</f>
        <v>1</v>
      </c>
      <c r="G24" s="19">
        <f>SUM(G21:G23)</f>
        <v>34</v>
      </c>
      <c r="H24" s="19">
        <f>SUM(H21:H23)</f>
        <v>165</v>
      </c>
      <c r="I24" s="19">
        <f>SUM(I21:I23)</f>
        <v>510</v>
      </c>
      <c r="J24" s="1"/>
      <c r="K24" s="67">
        <f>PRODUCT((F24+G24)/E24)</f>
        <v>0.22292993630573249</v>
      </c>
      <c r="L24" s="67">
        <f>PRODUCT(H24/E24)</f>
        <v>1.0509554140127388</v>
      </c>
      <c r="M24" s="67">
        <f>PRODUCT(I24/E24)</f>
        <v>3.2484076433121021</v>
      </c>
      <c r="N24" s="31">
        <f>PRODUCT(I24/O24)</f>
        <v>0.51152239637207053</v>
      </c>
      <c r="O24" s="25">
        <f>SUM(O21:O23)</f>
        <v>997.02379332191913</v>
      </c>
      <c r="P24" s="68" t="s">
        <v>37</v>
      </c>
      <c r="Q24" s="69"/>
      <c r="R24" s="69"/>
      <c r="S24" s="70" t="s">
        <v>64</v>
      </c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1" t="s">
        <v>63</v>
      </c>
      <c r="AE24" s="70"/>
      <c r="AF24" s="70" t="s">
        <v>65</v>
      </c>
      <c r="AG24" s="70"/>
      <c r="AH24" s="70"/>
      <c r="AI24" s="70"/>
      <c r="AJ24" s="71"/>
      <c r="AK24" s="72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38"/>
      <c r="R25" s="1"/>
      <c r="S25" s="1"/>
      <c r="T25" s="25"/>
      <c r="U25" s="25"/>
      <c r="V25" s="73"/>
      <c r="W25" s="1"/>
      <c r="X25" s="1"/>
      <c r="Y25" s="1"/>
      <c r="Z25" s="1"/>
      <c r="AA25" s="73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 t="s">
        <v>40</v>
      </c>
      <c r="C26" s="1"/>
      <c r="D26" s="1" t="s">
        <v>74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 t="s">
        <v>68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 t="s">
        <v>69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66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75" customFormat="1" ht="15" customHeight="1" x14ac:dyDescent="0.25">
      <c r="A30" s="1"/>
      <c r="B30" s="1"/>
      <c r="C30" s="9"/>
      <c r="D30" s="1" t="s">
        <v>67</v>
      </c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5" customFormat="1" ht="15" customHeight="1" x14ac:dyDescent="0.25">
      <c r="A31" s="1"/>
      <c r="B31" s="1"/>
      <c r="C31" s="1"/>
      <c r="D31" s="9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7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5"/>
      <c r="AH34" s="25"/>
      <c r="AI34" s="25"/>
      <c r="AJ34" s="25"/>
      <c r="AK34" s="25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38"/>
      <c r="R35" s="1"/>
      <c r="S35" s="1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35"/>
      <c r="O36" s="25"/>
      <c r="P36" s="1"/>
      <c r="Q36" s="38"/>
      <c r="R36" s="1"/>
      <c r="S36" s="1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73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75"/>
      <c r="AN38" s="75"/>
      <c r="AO38" s="75"/>
      <c r="AP38" s="75"/>
      <c r="AQ38" s="75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3"/>
      <c r="AB39" s="73"/>
      <c r="AC39" s="25"/>
      <c r="AD39" s="25"/>
      <c r="AE39" s="25"/>
      <c r="AF39" s="25"/>
      <c r="AG39" s="25"/>
      <c r="AH39" s="25"/>
      <c r="AI39" s="25"/>
      <c r="AJ39" s="25"/>
      <c r="AK39" s="25"/>
      <c r="AL39" s="9"/>
      <c r="AM39" s="75"/>
      <c r="AN39" s="75"/>
      <c r="AO39" s="75"/>
      <c r="AP39" s="75"/>
      <c r="AQ39" s="75"/>
    </row>
    <row r="40" spans="1:43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3"/>
      <c r="AB40" s="73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73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3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76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25"/>
      <c r="Y43" s="25"/>
      <c r="Z43" s="25"/>
      <c r="AA43" s="25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7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73"/>
      <c r="AC44" s="25"/>
      <c r="AD44" s="25"/>
      <c r="AE44" s="25"/>
      <c r="AF44" s="25"/>
      <c r="AG44" s="25"/>
      <c r="AH44" s="25"/>
      <c r="AI44" s="25"/>
      <c r="AJ44" s="25"/>
      <c r="AK44" s="25"/>
      <c r="AL44" s="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3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73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73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P50" s="25"/>
      <c r="Q50" s="25"/>
      <c r="R50" s="25"/>
      <c r="S50" s="25"/>
      <c r="T50" s="25"/>
    </row>
    <row r="51" spans="2:37" ht="15" customHeight="1" x14ac:dyDescent="0.25">
      <c r="P51" s="25"/>
      <c r="Q51" s="25"/>
      <c r="R51" s="25"/>
      <c r="S51" s="25"/>
      <c r="T51" s="25"/>
    </row>
    <row r="52" spans="2:37" ht="15" customHeight="1" x14ac:dyDescent="0.25">
      <c r="P52" s="25"/>
      <c r="Q52" s="25"/>
      <c r="R52" s="25"/>
      <c r="S52" s="25"/>
      <c r="T52" s="25"/>
    </row>
    <row r="53" spans="2:37" ht="15" customHeight="1" x14ac:dyDescent="0.25">
      <c r="P53" s="25"/>
      <c r="Q53" s="25"/>
      <c r="R53" s="25"/>
      <c r="S53" s="25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</row>
    <row r="85" spans="16:20" ht="15" customHeight="1" x14ac:dyDescent="0.25">
      <c r="P85" s="9"/>
      <c r="Q85" s="9"/>
      <c r="R85" s="9"/>
    </row>
    <row r="86" spans="16:20" ht="15" customHeight="1" x14ac:dyDescent="0.25">
      <c r="P86" s="9"/>
      <c r="Q86" s="9"/>
      <c r="R86" s="9"/>
      <c r="S86" s="1"/>
      <c r="T86" s="25"/>
    </row>
    <row r="87" spans="16:20" ht="15" customHeight="1" x14ac:dyDescent="0.25">
      <c r="P87" s="9"/>
      <c r="Q87" s="9"/>
      <c r="R87" s="9"/>
      <c r="S87" s="1"/>
      <c r="T87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29.7109375" style="130" customWidth="1"/>
    <col min="3" max="3" width="21.5703125" style="80" customWidth="1"/>
    <col min="4" max="4" width="10.5703125" style="131" customWidth="1"/>
    <col min="5" max="5" width="8" style="131" customWidth="1"/>
    <col min="6" max="6" width="0.7109375" style="37" customWidth="1"/>
    <col min="7" max="11" width="5.28515625" style="80" customWidth="1"/>
    <col min="12" max="12" width="6.42578125" style="80" customWidth="1"/>
    <col min="13" max="16" width="5.28515625" style="80" customWidth="1"/>
    <col min="17" max="21" width="6.7109375" style="80" customWidth="1"/>
    <col min="22" max="22" width="10.85546875" style="80" customWidth="1"/>
    <col min="23" max="23" width="24.7109375" style="131" customWidth="1"/>
    <col min="24" max="24" width="9.7109375" style="80" customWidth="1"/>
    <col min="25" max="30" width="9.140625" style="132"/>
  </cols>
  <sheetData>
    <row r="1" spans="1:32" ht="18.75" x14ac:dyDescent="0.3">
      <c r="A1" s="9"/>
      <c r="B1" s="94" t="s">
        <v>76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86"/>
      <c r="Y1" s="97"/>
      <c r="Z1" s="97"/>
      <c r="AA1" s="97"/>
      <c r="AB1" s="97"/>
      <c r="AC1" s="97"/>
      <c r="AD1" s="97"/>
    </row>
    <row r="2" spans="1:32" x14ac:dyDescent="0.25">
      <c r="A2" s="9"/>
      <c r="B2" s="133" t="s">
        <v>41</v>
      </c>
      <c r="C2" s="134" t="s">
        <v>54</v>
      </c>
      <c r="D2" s="98"/>
      <c r="E2" s="9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9"/>
      <c r="X2" s="43"/>
      <c r="Y2" s="97"/>
      <c r="Z2" s="97"/>
      <c r="AA2" s="97"/>
      <c r="AB2" s="97"/>
      <c r="AC2" s="97"/>
      <c r="AD2" s="97"/>
    </row>
    <row r="3" spans="1:32" x14ac:dyDescent="0.25">
      <c r="A3" s="9"/>
      <c r="B3" s="100" t="s">
        <v>77</v>
      </c>
      <c r="C3" s="23" t="s">
        <v>78</v>
      </c>
      <c r="D3" s="101" t="s">
        <v>79</v>
      </c>
      <c r="E3" s="102" t="s">
        <v>1</v>
      </c>
      <c r="F3" s="25"/>
      <c r="G3" s="103" t="s">
        <v>80</v>
      </c>
      <c r="H3" s="104" t="s">
        <v>81</v>
      </c>
      <c r="I3" s="104" t="s">
        <v>31</v>
      </c>
      <c r="J3" s="18" t="s">
        <v>82</v>
      </c>
      <c r="K3" s="105" t="s">
        <v>83</v>
      </c>
      <c r="L3" s="105" t="s">
        <v>84</v>
      </c>
      <c r="M3" s="103" t="s">
        <v>85</v>
      </c>
      <c r="N3" s="103" t="s">
        <v>30</v>
      </c>
      <c r="O3" s="104" t="s">
        <v>86</v>
      </c>
      <c r="P3" s="103" t="s">
        <v>81</v>
      </c>
      <c r="Q3" s="103" t="s">
        <v>3</v>
      </c>
      <c r="R3" s="103">
        <v>1</v>
      </c>
      <c r="S3" s="103">
        <v>2</v>
      </c>
      <c r="T3" s="103">
        <v>3</v>
      </c>
      <c r="U3" s="103" t="s">
        <v>87</v>
      </c>
      <c r="V3" s="18" t="s">
        <v>21</v>
      </c>
      <c r="W3" s="17" t="s">
        <v>88</v>
      </c>
      <c r="X3" s="17" t="s">
        <v>89</v>
      </c>
      <c r="Y3" s="97"/>
      <c r="Z3" s="97"/>
      <c r="AA3" s="97"/>
      <c r="AB3" s="97"/>
      <c r="AC3" s="97"/>
      <c r="AD3" s="97"/>
    </row>
    <row r="4" spans="1:32" x14ac:dyDescent="0.25">
      <c r="A4" s="9"/>
      <c r="B4" s="135" t="s">
        <v>98</v>
      </c>
      <c r="C4" s="136" t="s">
        <v>95</v>
      </c>
      <c r="D4" s="135" t="s">
        <v>99</v>
      </c>
      <c r="E4" s="137" t="s">
        <v>73</v>
      </c>
      <c r="F4" s="141"/>
      <c r="G4" s="138">
        <v>1</v>
      </c>
      <c r="H4" s="138"/>
      <c r="I4" s="138"/>
      <c r="J4" s="138"/>
      <c r="K4" s="138"/>
      <c r="L4" s="138"/>
      <c r="M4" s="138">
        <v>1</v>
      </c>
      <c r="N4" s="138"/>
      <c r="O4" s="138"/>
      <c r="P4" s="138"/>
      <c r="Q4" s="142"/>
      <c r="R4" s="142"/>
      <c r="S4" s="142"/>
      <c r="T4" s="142"/>
      <c r="U4" s="142"/>
      <c r="V4" s="139"/>
      <c r="W4" s="140" t="s">
        <v>100</v>
      </c>
      <c r="X4" s="138">
        <v>200</v>
      </c>
      <c r="Y4" s="97"/>
      <c r="Z4" s="97"/>
      <c r="AA4" s="97"/>
      <c r="AB4" s="97"/>
      <c r="AC4" s="97"/>
      <c r="AD4" s="97"/>
    </row>
    <row r="5" spans="1:32" x14ac:dyDescent="0.25">
      <c r="A5" s="24"/>
      <c r="B5" s="108"/>
      <c r="C5" s="109"/>
      <c r="D5" s="109"/>
      <c r="E5" s="110"/>
      <c r="F5" s="110"/>
      <c r="G5" s="111"/>
      <c r="H5" s="107"/>
      <c r="I5" s="112"/>
      <c r="J5" s="107"/>
      <c r="K5" s="112"/>
      <c r="L5" s="107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3"/>
      <c r="Y5" s="97"/>
      <c r="Z5" s="97"/>
      <c r="AA5" s="97"/>
      <c r="AB5" s="97"/>
      <c r="AC5" s="97"/>
      <c r="AD5" s="97"/>
    </row>
    <row r="6" spans="1:32" s="115" customFormat="1" ht="18.75" customHeight="1" x14ac:dyDescent="0.2">
      <c r="A6" s="9"/>
      <c r="B6" s="114" t="s">
        <v>90</v>
      </c>
      <c r="C6" s="95"/>
      <c r="D6" s="96"/>
      <c r="E6" s="96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6"/>
      <c r="X6" s="86"/>
      <c r="Y6" s="25"/>
      <c r="Z6" s="25"/>
      <c r="AA6" s="25"/>
      <c r="AB6" s="25"/>
      <c r="AC6" s="25"/>
      <c r="AD6" s="25"/>
      <c r="AE6" s="25"/>
      <c r="AF6" s="25"/>
    </row>
    <row r="7" spans="1:32" s="116" customFormat="1" ht="15" customHeight="1" x14ac:dyDescent="0.2">
      <c r="A7" s="24"/>
      <c r="B7" s="100" t="s">
        <v>91</v>
      </c>
      <c r="C7" s="23" t="s">
        <v>92</v>
      </c>
      <c r="D7" s="101" t="s">
        <v>79</v>
      </c>
      <c r="E7" s="102" t="s">
        <v>1</v>
      </c>
      <c r="F7" s="38"/>
      <c r="G7" s="103" t="s">
        <v>80</v>
      </c>
      <c r="H7" s="104" t="s">
        <v>81</v>
      </c>
      <c r="I7" s="104" t="s">
        <v>31</v>
      </c>
      <c r="J7" s="18" t="s">
        <v>82</v>
      </c>
      <c r="K7" s="105" t="s">
        <v>83</v>
      </c>
      <c r="L7" s="105" t="s">
        <v>84</v>
      </c>
      <c r="M7" s="103" t="s">
        <v>85</v>
      </c>
      <c r="N7" s="103" t="s">
        <v>30</v>
      </c>
      <c r="O7" s="104" t="s">
        <v>86</v>
      </c>
      <c r="P7" s="103" t="s">
        <v>81</v>
      </c>
      <c r="Q7" s="103" t="s">
        <v>3</v>
      </c>
      <c r="R7" s="103">
        <v>1</v>
      </c>
      <c r="S7" s="103">
        <v>2</v>
      </c>
      <c r="T7" s="103">
        <v>3</v>
      </c>
      <c r="U7" s="103" t="s">
        <v>87</v>
      </c>
      <c r="V7" s="18" t="s">
        <v>93</v>
      </c>
      <c r="W7" s="17" t="s">
        <v>88</v>
      </c>
      <c r="X7" s="17" t="s">
        <v>89</v>
      </c>
      <c r="Y7" s="25"/>
      <c r="Z7" s="25"/>
      <c r="AA7" s="25"/>
      <c r="AB7" s="25"/>
      <c r="AC7" s="25"/>
      <c r="AD7" s="25"/>
      <c r="AE7" s="25"/>
      <c r="AF7" s="25"/>
    </row>
    <row r="8" spans="1:32" s="116" customFormat="1" ht="15" customHeight="1" x14ac:dyDescent="0.2">
      <c r="A8" s="24"/>
      <c r="B8" s="106" t="s">
        <v>101</v>
      </c>
      <c r="C8" s="117" t="s">
        <v>102</v>
      </c>
      <c r="D8" s="106" t="s">
        <v>94</v>
      </c>
      <c r="E8" s="117" t="s">
        <v>43</v>
      </c>
      <c r="F8" s="143"/>
      <c r="G8" s="144">
        <v>1</v>
      </c>
      <c r="H8" s="145"/>
      <c r="I8" s="144"/>
      <c r="J8" s="146"/>
      <c r="K8" s="144" t="s">
        <v>104</v>
      </c>
      <c r="L8" s="145"/>
      <c r="M8" s="147">
        <v>1</v>
      </c>
      <c r="N8" s="118"/>
      <c r="O8" s="118"/>
      <c r="P8" s="118">
        <v>1</v>
      </c>
      <c r="Q8" s="145" t="s">
        <v>105</v>
      </c>
      <c r="R8" s="145" t="s">
        <v>105</v>
      </c>
      <c r="S8" s="145"/>
      <c r="T8" s="145"/>
      <c r="U8" s="145"/>
      <c r="V8" s="148">
        <v>1</v>
      </c>
      <c r="W8" s="117" t="s">
        <v>103</v>
      </c>
      <c r="X8" s="146">
        <v>643</v>
      </c>
      <c r="Y8" s="25"/>
      <c r="Z8" s="25"/>
      <c r="AA8" s="25"/>
      <c r="AB8" s="25"/>
      <c r="AC8" s="25"/>
      <c r="AD8" s="25"/>
      <c r="AE8" s="25"/>
      <c r="AF8" s="25"/>
    </row>
    <row r="9" spans="1:32" x14ac:dyDescent="0.25">
      <c r="A9" s="24"/>
      <c r="B9" s="119" t="s">
        <v>96</v>
      </c>
      <c r="C9" s="120" t="s">
        <v>97</v>
      </c>
      <c r="D9" s="121"/>
      <c r="E9" s="122"/>
      <c r="F9" s="123"/>
      <c r="G9" s="124"/>
      <c r="H9" s="122"/>
      <c r="I9" s="125"/>
      <c r="J9" s="122"/>
      <c r="K9" s="122"/>
      <c r="L9" s="122"/>
      <c r="M9" s="122"/>
      <c r="N9" s="122"/>
      <c r="O9" s="122"/>
      <c r="P9" s="122"/>
      <c r="Q9" s="122"/>
      <c r="R9" s="120"/>
      <c r="S9" s="122"/>
      <c r="T9" s="122"/>
      <c r="U9" s="122"/>
      <c r="V9" s="122"/>
      <c r="W9" s="120"/>
      <c r="X9" s="126"/>
      <c r="Y9" s="97"/>
      <c r="Z9" s="97"/>
      <c r="AA9" s="97"/>
      <c r="AB9" s="97"/>
      <c r="AC9" s="97"/>
      <c r="AD9" s="97"/>
    </row>
    <row r="10" spans="1:32" x14ac:dyDescent="0.25">
      <c r="A10" s="24"/>
      <c r="B10" s="127"/>
      <c r="C10" s="112"/>
      <c r="D10" s="109"/>
      <c r="E10" s="110"/>
      <c r="F10" s="110"/>
      <c r="G10" s="112"/>
      <c r="H10" s="107"/>
      <c r="I10" s="107"/>
      <c r="J10" s="107"/>
      <c r="K10" s="107"/>
      <c r="L10" s="107"/>
      <c r="M10" s="112"/>
      <c r="N10" s="107"/>
      <c r="O10" s="107"/>
      <c r="P10" s="107"/>
      <c r="Q10" s="107"/>
      <c r="R10" s="112"/>
      <c r="S10" s="107"/>
      <c r="T10" s="107"/>
      <c r="U10" s="107"/>
      <c r="V10" s="107"/>
      <c r="W10" s="112"/>
      <c r="X10" s="113"/>
      <c r="Y10" s="97"/>
      <c r="Z10" s="97"/>
      <c r="AA10" s="97"/>
      <c r="AB10" s="97"/>
      <c r="AC10" s="97"/>
      <c r="AD10" s="97"/>
    </row>
    <row r="11" spans="1:32" s="116" customFormat="1" ht="15" customHeight="1" x14ac:dyDescent="0.25">
      <c r="A11" s="24"/>
      <c r="B11" s="128"/>
      <c r="C11" s="1"/>
      <c r="D11" s="128"/>
      <c r="E11" s="129"/>
      <c r="F11" s="3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8"/>
      <c r="X11" s="1"/>
      <c r="Y11" s="25"/>
      <c r="Z11" s="25"/>
      <c r="AA11" s="25"/>
      <c r="AB11" s="25"/>
      <c r="AC11" s="25"/>
      <c r="AD11" s="25"/>
      <c r="AE11" s="25"/>
      <c r="AF11" s="25"/>
    </row>
    <row r="12" spans="1:32" x14ac:dyDescent="0.25">
      <c r="A12" s="24"/>
      <c r="B12" s="128"/>
      <c r="C12" s="1"/>
      <c r="D12" s="128"/>
      <c r="E12" s="12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8"/>
      <c r="X12" s="1"/>
      <c r="Y12" s="97"/>
      <c r="Z12" s="97"/>
      <c r="AA12" s="97"/>
      <c r="AB12" s="97"/>
      <c r="AC12" s="97"/>
      <c r="AD12" s="97"/>
    </row>
    <row r="13" spans="1:32" x14ac:dyDescent="0.25">
      <c r="A13" s="24"/>
      <c r="B13" s="128"/>
      <c r="C13" s="1"/>
      <c r="D13" s="128"/>
      <c r="E13" s="12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8"/>
      <c r="X13" s="1"/>
      <c r="Y13" s="97"/>
      <c r="Z13" s="97"/>
      <c r="AA13" s="97"/>
      <c r="AB13" s="97"/>
      <c r="AC13" s="97"/>
      <c r="AD13" s="97"/>
    </row>
    <row r="14" spans="1:32" x14ac:dyDescent="0.25">
      <c r="A14" s="24"/>
      <c r="B14" s="128"/>
      <c r="C14" s="1"/>
      <c r="D14" s="128"/>
      <c r="E14" s="12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8"/>
      <c r="X14" s="1"/>
      <c r="Y14" s="97"/>
      <c r="Z14" s="97"/>
      <c r="AA14" s="97"/>
      <c r="AB14" s="97"/>
      <c r="AC14" s="97"/>
      <c r="AD14" s="97"/>
    </row>
    <row r="15" spans="1:32" x14ac:dyDescent="0.25">
      <c r="A15" s="24"/>
      <c r="B15" s="128"/>
      <c r="C15" s="1"/>
      <c r="D15" s="128"/>
      <c r="E15" s="12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8"/>
      <c r="X15" s="1"/>
      <c r="Y15" s="97"/>
      <c r="Z15" s="97"/>
      <c r="AA15" s="97"/>
      <c r="AB15" s="97"/>
      <c r="AC15" s="97"/>
      <c r="AD15" s="97"/>
    </row>
    <row r="16" spans="1:32" x14ac:dyDescent="0.25">
      <c r="A16" s="24"/>
      <c r="B16" s="128"/>
      <c r="C16" s="1"/>
      <c r="D16" s="128"/>
      <c r="E16" s="12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8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28"/>
      <c r="C17" s="1"/>
      <c r="D17" s="128"/>
      <c r="E17" s="12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8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28"/>
      <c r="C18" s="1"/>
      <c r="D18" s="128"/>
      <c r="E18" s="12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8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28"/>
      <c r="C19" s="1"/>
      <c r="D19" s="128"/>
      <c r="E19" s="12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8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28"/>
      <c r="C20" s="1"/>
      <c r="D20" s="128"/>
      <c r="E20" s="12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8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28"/>
      <c r="C21" s="1"/>
      <c r="D21" s="128"/>
      <c r="E21" s="12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8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28"/>
      <c r="C22" s="1"/>
      <c r="D22" s="128"/>
      <c r="E22" s="12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8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28"/>
      <c r="C23" s="1"/>
      <c r="D23" s="128"/>
      <c r="E23" s="12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8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28"/>
      <c r="C24" s="1"/>
      <c r="D24" s="128"/>
      <c r="E24" s="12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8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28"/>
      <c r="C25" s="1"/>
      <c r="D25" s="128"/>
      <c r="E25" s="12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8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28"/>
      <c r="C26" s="1"/>
      <c r="D26" s="128"/>
      <c r="E26" s="12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8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28"/>
      <c r="C27" s="1"/>
      <c r="D27" s="128"/>
      <c r="E27" s="12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8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28"/>
      <c r="C28" s="1"/>
      <c r="D28" s="128"/>
      <c r="E28" s="12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8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28"/>
      <c r="C29" s="1"/>
      <c r="D29" s="128"/>
      <c r="E29" s="12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8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28"/>
      <c r="C30" s="1"/>
      <c r="D30" s="128"/>
      <c r="E30" s="12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8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28"/>
      <c r="C31" s="1"/>
      <c r="D31" s="128"/>
      <c r="E31" s="12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8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28"/>
      <c r="C32" s="1"/>
      <c r="D32" s="128"/>
      <c r="E32" s="12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8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28"/>
      <c r="C33" s="1"/>
      <c r="D33" s="128"/>
      <c r="E33" s="12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8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28"/>
      <c r="C34" s="1"/>
      <c r="D34" s="128"/>
      <c r="E34" s="12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8"/>
      <c r="X34" s="1"/>
      <c r="Y34" s="97"/>
      <c r="Z34" s="97"/>
      <c r="AA34" s="97"/>
      <c r="AB34" s="97"/>
      <c r="AC34" s="97"/>
      <c r="AD34" s="97"/>
    </row>
    <row r="35" spans="1:30" x14ac:dyDescent="0.25">
      <c r="A35" s="24"/>
      <c r="B35" s="128"/>
      <c r="C35" s="1"/>
      <c r="D35" s="128"/>
      <c r="E35" s="12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8"/>
      <c r="X35" s="1"/>
      <c r="Y35" s="97"/>
      <c r="Z35" s="97"/>
      <c r="AA35" s="97"/>
      <c r="AB35" s="97"/>
      <c r="AC35" s="97"/>
      <c r="AD35" s="97"/>
    </row>
    <row r="36" spans="1:30" x14ac:dyDescent="0.25">
      <c r="A36" s="24"/>
      <c r="B36" s="128"/>
      <c r="C36" s="1"/>
      <c r="D36" s="128"/>
      <c r="E36" s="12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8"/>
      <c r="X36" s="1"/>
      <c r="Y36" s="97"/>
      <c r="Z36" s="97"/>
      <c r="AA36" s="97"/>
      <c r="AB36" s="97"/>
      <c r="AC36" s="97"/>
      <c r="AD36" s="97"/>
    </row>
    <row r="37" spans="1:30" x14ac:dyDescent="0.25">
      <c r="A37" s="24"/>
      <c r="B37" s="128"/>
      <c r="C37" s="1"/>
      <c r="D37" s="128"/>
      <c r="E37" s="12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8"/>
      <c r="X37" s="1"/>
      <c r="Y37" s="97"/>
      <c r="Z37" s="97"/>
      <c r="AA37" s="97"/>
      <c r="AB37" s="97"/>
      <c r="AC37" s="97"/>
      <c r="AD37" s="97"/>
    </row>
    <row r="38" spans="1:30" x14ac:dyDescent="0.25">
      <c r="A38" s="24"/>
      <c r="B38" s="128"/>
      <c r="C38" s="1"/>
      <c r="D38" s="128"/>
      <c r="E38" s="12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8"/>
      <c r="X38" s="1"/>
      <c r="Y38" s="97"/>
      <c r="Z38" s="97"/>
      <c r="AA38" s="97"/>
      <c r="AB38" s="97"/>
      <c r="AC38" s="97"/>
      <c r="AD38" s="97"/>
    </row>
    <row r="39" spans="1:30" x14ac:dyDescent="0.25">
      <c r="A39" s="24"/>
      <c r="B39" s="128"/>
      <c r="C39" s="1"/>
      <c r="D39" s="128"/>
      <c r="E39" s="12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8"/>
      <c r="X39" s="1"/>
      <c r="Y39" s="97"/>
      <c r="Z39" s="97"/>
      <c r="AA39" s="97"/>
      <c r="AB39" s="97"/>
      <c r="AC39" s="97"/>
      <c r="AD39" s="97"/>
    </row>
    <row r="40" spans="1:30" x14ac:dyDescent="0.25">
      <c r="A40" s="24"/>
      <c r="B40" s="128"/>
      <c r="C40" s="1"/>
      <c r="D40" s="128"/>
      <c r="E40" s="12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8"/>
      <c r="X40" s="1"/>
      <c r="Y40" s="97"/>
      <c r="Z40" s="97"/>
      <c r="AA40" s="97"/>
      <c r="AB40" s="97"/>
      <c r="AC40" s="97"/>
      <c r="AD40" s="97"/>
    </row>
    <row r="41" spans="1:30" x14ac:dyDescent="0.25">
      <c r="A41" s="24"/>
      <c r="B41" s="128"/>
      <c r="C41" s="1"/>
      <c r="D41" s="128"/>
      <c r="E41" s="12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8"/>
      <c r="X41" s="1"/>
      <c r="Y41" s="97"/>
      <c r="Z41" s="97"/>
      <c r="AA41" s="97"/>
      <c r="AB41" s="97"/>
      <c r="AC41" s="97"/>
      <c r="AD41" s="97"/>
    </row>
    <row r="42" spans="1:30" x14ac:dyDescent="0.25">
      <c r="A42" s="24"/>
      <c r="B42" s="128"/>
      <c r="C42" s="1"/>
      <c r="D42" s="128"/>
      <c r="E42" s="12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8"/>
      <c r="X42" s="1"/>
      <c r="Y42" s="97"/>
      <c r="Z42" s="97"/>
      <c r="AA42" s="97"/>
      <c r="AB42" s="97"/>
      <c r="AC42" s="97"/>
      <c r="AD42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2019-01-24T20:25:57Z</dcterms:modified>
</cp:coreProperties>
</file>